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naA\Desktop\"/>
    </mc:Choice>
  </mc:AlternateContent>
  <bookViews>
    <workbookView xWindow="0" yWindow="0" windowWidth="23040" windowHeight="9384"/>
  </bookViews>
  <sheets>
    <sheet name="Calcul avgROI si NPV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2" l="1"/>
  <c r="H53" i="2"/>
  <c r="G53" i="2"/>
  <c r="F53" i="2"/>
  <c r="E53" i="2"/>
  <c r="D53" i="2"/>
  <c r="H52" i="2"/>
  <c r="G52" i="2"/>
  <c r="F52" i="2"/>
  <c r="E52" i="2"/>
  <c r="D52" i="2"/>
  <c r="H51" i="2"/>
  <c r="G51" i="2"/>
  <c r="F51" i="2"/>
  <c r="E51" i="2"/>
  <c r="D51" i="2"/>
  <c r="H50" i="2"/>
  <c r="G50" i="2"/>
  <c r="F50" i="2"/>
  <c r="E50" i="2"/>
  <c r="D50" i="2"/>
  <c r="H49" i="2"/>
  <c r="G49" i="2"/>
  <c r="F49" i="2"/>
  <c r="E49" i="2"/>
  <c r="D49" i="2"/>
  <c r="H48" i="2"/>
  <c r="G48" i="2"/>
  <c r="F48" i="2"/>
  <c r="E48" i="2"/>
  <c r="D48" i="2"/>
  <c r="H47" i="2"/>
  <c r="G47" i="2"/>
  <c r="F47" i="2"/>
  <c r="E47" i="2"/>
  <c r="D47" i="2"/>
  <c r="H46" i="2"/>
  <c r="G46" i="2"/>
  <c r="F46" i="2"/>
  <c r="E46" i="2"/>
  <c r="D46" i="2"/>
  <c r="D54" i="2" s="1"/>
  <c r="H45" i="2"/>
  <c r="G45" i="2"/>
  <c r="F45" i="2"/>
  <c r="E45" i="2"/>
  <c r="D45" i="2"/>
  <c r="H44" i="2"/>
  <c r="G44" i="2"/>
  <c r="F44" i="2"/>
  <c r="E44" i="2"/>
  <c r="E54" i="2" s="1"/>
  <c r="D44" i="2"/>
  <c r="H43" i="2"/>
  <c r="H54" i="2" s="1"/>
  <c r="G43" i="2"/>
  <c r="G54" i="2" s="1"/>
  <c r="F43" i="2"/>
  <c r="F54" i="2" s="1"/>
  <c r="D43" i="2"/>
  <c r="G34" i="2"/>
  <c r="C34" i="2"/>
  <c r="H33" i="2"/>
  <c r="D33" i="2"/>
  <c r="H32" i="2"/>
  <c r="D32" i="2"/>
  <c r="H31" i="2"/>
  <c r="D31" i="2"/>
  <c r="H30" i="2"/>
  <c r="D30" i="2"/>
  <c r="H29" i="2"/>
  <c r="D29" i="2"/>
  <c r="H28" i="2"/>
  <c r="D28" i="2"/>
  <c r="H27" i="2"/>
  <c r="D27" i="2"/>
  <c r="H26" i="2"/>
  <c r="D26" i="2"/>
  <c r="H25" i="2"/>
  <c r="D25" i="2"/>
  <c r="H24" i="2"/>
  <c r="H34" i="2" s="1"/>
  <c r="D24" i="2"/>
  <c r="D34" i="2" s="1"/>
  <c r="I23" i="2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E23" i="2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G16" i="2"/>
  <c r="F15" i="2"/>
  <c r="F14" i="2"/>
  <c r="F13" i="2"/>
  <c r="F12" i="2"/>
  <c r="F11" i="2"/>
  <c r="F10" i="2"/>
  <c r="F9" i="2"/>
  <c r="F8" i="2"/>
  <c r="F7" i="2"/>
  <c r="F6" i="2"/>
  <c r="F5" i="2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</calcChain>
</file>

<file path=xl/sharedStrings.xml><?xml version="1.0" encoding="utf-8"?>
<sst xmlns="http://schemas.openxmlformats.org/spreadsheetml/2006/main" count="35" uniqueCount="26">
  <si>
    <t>Anul</t>
  </si>
  <si>
    <t>Volumul anual de vânzări</t>
  </si>
  <si>
    <t>Venitul anual</t>
  </si>
  <si>
    <t>Cost</t>
  </si>
  <si>
    <t>Întreținere</t>
  </si>
  <si>
    <t>Fluxul de numerar</t>
  </si>
  <si>
    <t>Venitul cumulat</t>
  </si>
  <si>
    <t>Fluxul de ieșiri</t>
  </si>
  <si>
    <t>Fluxul de intrări</t>
  </si>
  <si>
    <t>PV</t>
  </si>
  <si>
    <t>NPV</t>
  </si>
  <si>
    <t>Proiectul A, dobândă 7%</t>
  </si>
  <si>
    <t>Proiectul B, dobândă 7%</t>
  </si>
  <si>
    <t>Total</t>
  </si>
  <si>
    <t>Proiectul A</t>
  </si>
  <si>
    <t>PV Dob.7%</t>
  </si>
  <si>
    <t>PV Dob.60%</t>
  </si>
  <si>
    <t>PV Dob.40%</t>
  </si>
  <si>
    <t xml:space="preserve">PV Dob.50% </t>
  </si>
  <si>
    <t>PV Dob.45%</t>
  </si>
  <si>
    <t>%</t>
  </si>
  <si>
    <t>ROI=</t>
  </si>
  <si>
    <t>Rata internă de recuperare a investiției</t>
  </si>
  <si>
    <t>d apartine [40%-45%]</t>
  </si>
  <si>
    <t>Net Present Value</t>
  </si>
  <si>
    <t>Average Rate of Return on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</si>
</sst>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/>
    <xf numFmtId="0" fontId="1" fillId="0" borderId="8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23" xfId="0" applyFont="1" applyFill="1" applyBorder="1" applyAlignment="1">
      <alignment horizontal="center"/>
    </xf>
    <xf numFmtId="0" fontId="2" fillId="0" borderId="22" xfId="0" applyFont="1" applyBorder="1"/>
    <xf numFmtId="0" fontId="2" fillId="0" borderId="2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37" workbookViewId="0">
      <selection activeCell="O12" sqref="O12"/>
    </sheetView>
  </sheetViews>
  <sheetFormatPr defaultRowHeight="14.4" x14ac:dyDescent="0.3"/>
  <sheetData>
    <row r="1" spans="1:8" ht="15" thickBot="1" x14ac:dyDescent="0.35">
      <c r="A1" s="34" t="s">
        <v>25</v>
      </c>
      <c r="B1" s="34"/>
      <c r="C1" s="34"/>
      <c r="D1" s="34"/>
      <c r="E1" s="34"/>
      <c r="F1" s="34"/>
      <c r="G1" s="34"/>
    </row>
    <row r="2" spans="1:8" x14ac:dyDescent="0.3">
      <c r="A2" s="22" t="s">
        <v>0</v>
      </c>
      <c r="B2" s="11" t="s">
        <v>1</v>
      </c>
      <c r="C2" s="11" t="s">
        <v>2</v>
      </c>
      <c r="D2" s="25" t="s">
        <v>4</v>
      </c>
      <c r="E2" s="25" t="s">
        <v>3</v>
      </c>
      <c r="F2" s="11" t="s">
        <v>5</v>
      </c>
      <c r="G2" s="14" t="s">
        <v>6</v>
      </c>
    </row>
    <row r="3" spans="1:8" x14ac:dyDescent="0.3">
      <c r="A3" s="23"/>
      <c r="B3" s="12"/>
      <c r="C3" s="12"/>
      <c r="D3" s="26"/>
      <c r="E3" s="26"/>
      <c r="F3" s="12"/>
      <c r="G3" s="15"/>
    </row>
    <row r="4" spans="1:8" x14ac:dyDescent="0.3">
      <c r="A4" s="24"/>
      <c r="B4" s="13"/>
      <c r="C4" s="13"/>
      <c r="D4" s="27"/>
      <c r="E4" s="27"/>
      <c r="F4" s="13"/>
      <c r="G4" s="16"/>
    </row>
    <row r="5" spans="1:8" x14ac:dyDescent="0.3">
      <c r="A5" s="1">
        <v>0</v>
      </c>
      <c r="B5" s="2">
        <v>0</v>
      </c>
      <c r="C5" s="2">
        <v>0</v>
      </c>
      <c r="D5" s="2">
        <v>0</v>
      </c>
      <c r="E5" s="2">
        <v>200000</v>
      </c>
      <c r="F5" s="2">
        <f>B5-(C5+E5+D5)</f>
        <v>-200000</v>
      </c>
      <c r="G5" s="3">
        <f>F5</f>
        <v>-200000</v>
      </c>
    </row>
    <row r="6" spans="1:8" x14ac:dyDescent="0.3">
      <c r="A6" s="1">
        <v>1</v>
      </c>
      <c r="B6" s="2">
        <v>300000</v>
      </c>
      <c r="C6" s="2">
        <v>150000</v>
      </c>
      <c r="D6" s="2">
        <v>0</v>
      </c>
      <c r="E6" s="2"/>
      <c r="F6" s="2">
        <f t="shared" ref="F6:F15" si="0">B6-(C6+E6+D6)</f>
        <v>150000</v>
      </c>
      <c r="G6" s="3">
        <f>SUM(G5,F6)</f>
        <v>-50000</v>
      </c>
    </row>
    <row r="7" spans="1:8" x14ac:dyDescent="0.3">
      <c r="A7" s="1">
        <v>2</v>
      </c>
      <c r="B7" s="2">
        <v>300000</v>
      </c>
      <c r="C7" s="2">
        <v>150000</v>
      </c>
      <c r="D7" s="2">
        <v>5000</v>
      </c>
      <c r="E7" s="2"/>
      <c r="F7" s="2">
        <f t="shared" si="0"/>
        <v>145000</v>
      </c>
      <c r="G7" s="3">
        <f t="shared" ref="G7:G15" si="1">SUM(G6,F7)</f>
        <v>95000</v>
      </c>
    </row>
    <row r="8" spans="1:8" x14ac:dyDescent="0.3">
      <c r="A8" s="1">
        <v>3</v>
      </c>
      <c r="B8" s="2">
        <v>300000</v>
      </c>
      <c r="C8" s="2">
        <v>150000</v>
      </c>
      <c r="D8" s="2">
        <v>5000</v>
      </c>
      <c r="E8" s="2"/>
      <c r="F8" s="2">
        <f t="shared" si="0"/>
        <v>145000</v>
      </c>
      <c r="G8" s="3">
        <f t="shared" si="1"/>
        <v>240000</v>
      </c>
    </row>
    <row r="9" spans="1:8" x14ac:dyDescent="0.3">
      <c r="A9" s="1">
        <v>4</v>
      </c>
      <c r="B9" s="2">
        <v>250000</v>
      </c>
      <c r="C9" s="2">
        <v>125000</v>
      </c>
      <c r="D9" s="2">
        <v>5000</v>
      </c>
      <c r="E9" s="2"/>
      <c r="F9" s="2">
        <f t="shared" si="0"/>
        <v>120000</v>
      </c>
      <c r="G9" s="3">
        <f t="shared" si="1"/>
        <v>360000</v>
      </c>
    </row>
    <row r="10" spans="1:8" x14ac:dyDescent="0.3">
      <c r="A10" s="1">
        <v>5</v>
      </c>
      <c r="B10" s="2">
        <v>250000</v>
      </c>
      <c r="C10" s="2">
        <v>125000</v>
      </c>
      <c r="D10" s="2">
        <v>10000</v>
      </c>
      <c r="E10" s="2"/>
      <c r="F10" s="2">
        <f t="shared" si="0"/>
        <v>115000</v>
      </c>
      <c r="G10" s="3">
        <f t="shared" si="1"/>
        <v>475000</v>
      </c>
    </row>
    <row r="11" spans="1:8" x14ac:dyDescent="0.3">
      <c r="A11" s="1">
        <v>6</v>
      </c>
      <c r="B11" s="2">
        <v>250000</v>
      </c>
      <c r="C11" s="2">
        <v>125000</v>
      </c>
      <c r="D11" s="2">
        <v>10000</v>
      </c>
      <c r="E11" s="2"/>
      <c r="F11" s="2">
        <f t="shared" si="0"/>
        <v>115000</v>
      </c>
      <c r="G11" s="3">
        <f t="shared" si="1"/>
        <v>590000</v>
      </c>
    </row>
    <row r="12" spans="1:8" x14ac:dyDescent="0.3">
      <c r="A12" s="1">
        <v>7</v>
      </c>
      <c r="B12" s="2">
        <v>200000</v>
      </c>
      <c r="C12" s="2">
        <v>100000</v>
      </c>
      <c r="D12" s="2">
        <v>10000</v>
      </c>
      <c r="E12" s="2"/>
      <c r="F12" s="2">
        <f t="shared" si="0"/>
        <v>90000</v>
      </c>
      <c r="G12" s="3">
        <f t="shared" si="1"/>
        <v>680000</v>
      </c>
    </row>
    <row r="13" spans="1:8" x14ac:dyDescent="0.3">
      <c r="A13" s="1">
        <v>8</v>
      </c>
      <c r="B13" s="2">
        <v>200000</v>
      </c>
      <c r="C13" s="2">
        <v>100000</v>
      </c>
      <c r="D13" s="2">
        <v>15000</v>
      </c>
      <c r="E13" s="2"/>
      <c r="F13" s="2">
        <f t="shared" si="0"/>
        <v>85000</v>
      </c>
      <c r="G13" s="3">
        <f t="shared" si="1"/>
        <v>765000</v>
      </c>
    </row>
    <row r="14" spans="1:8" x14ac:dyDescent="0.3">
      <c r="A14" s="1">
        <v>9</v>
      </c>
      <c r="B14" s="2">
        <v>200000</v>
      </c>
      <c r="C14" s="2">
        <v>100000</v>
      </c>
      <c r="D14" s="2">
        <v>15000</v>
      </c>
      <c r="E14" s="2"/>
      <c r="F14" s="2">
        <f t="shared" si="0"/>
        <v>85000</v>
      </c>
      <c r="G14" s="3">
        <f t="shared" si="1"/>
        <v>850000</v>
      </c>
    </row>
    <row r="15" spans="1:8" ht="15" thickBot="1" x14ac:dyDescent="0.35">
      <c r="A15" s="4">
        <v>10</v>
      </c>
      <c r="B15" s="5">
        <v>200000</v>
      </c>
      <c r="C15" s="5">
        <v>100000</v>
      </c>
      <c r="D15" s="5">
        <v>15000</v>
      </c>
      <c r="E15" s="5"/>
      <c r="F15" s="29">
        <f t="shared" si="0"/>
        <v>85000</v>
      </c>
      <c r="G15" s="30">
        <f t="shared" si="1"/>
        <v>935000</v>
      </c>
    </row>
    <row r="16" spans="1:8" x14ac:dyDescent="0.3">
      <c r="F16" s="31" t="s">
        <v>21</v>
      </c>
      <c r="G16" s="32">
        <f>G15/SUM(E3:E11)*100/A15</f>
        <v>46.75</v>
      </c>
      <c r="H16" s="33" t="s">
        <v>20</v>
      </c>
    </row>
    <row r="19" spans="1:9" ht="15" thickBot="1" x14ac:dyDescent="0.35">
      <c r="A19" s="34" t="s">
        <v>24</v>
      </c>
      <c r="B19" s="34"/>
      <c r="C19" s="34"/>
      <c r="D19" s="34"/>
      <c r="E19" s="34"/>
      <c r="F19" s="34"/>
      <c r="G19" s="34"/>
      <c r="H19" s="34"/>
      <c r="I19" s="34"/>
    </row>
    <row r="20" spans="1:9" x14ac:dyDescent="0.3">
      <c r="A20" s="17" t="s">
        <v>0</v>
      </c>
      <c r="B20" s="28" t="s">
        <v>11</v>
      </c>
      <c r="C20" s="28"/>
      <c r="D20" s="28"/>
      <c r="E20" s="28"/>
      <c r="F20" s="20" t="s">
        <v>12</v>
      </c>
      <c r="G20" s="20"/>
      <c r="H20" s="20"/>
      <c r="I20" s="9"/>
    </row>
    <row r="21" spans="1:9" x14ac:dyDescent="0.3">
      <c r="A21" s="18"/>
      <c r="B21" s="19" t="s">
        <v>7</v>
      </c>
      <c r="C21" s="19" t="s">
        <v>8</v>
      </c>
      <c r="D21" s="19" t="s">
        <v>9</v>
      </c>
      <c r="E21" s="19" t="s">
        <v>10</v>
      </c>
      <c r="F21" s="19" t="s">
        <v>7</v>
      </c>
      <c r="G21" s="19" t="s">
        <v>8</v>
      </c>
      <c r="H21" s="19" t="s">
        <v>9</v>
      </c>
      <c r="I21" s="10" t="s">
        <v>10</v>
      </c>
    </row>
    <row r="22" spans="1:9" x14ac:dyDescent="0.3">
      <c r="A22" s="18"/>
      <c r="B22" s="19"/>
      <c r="C22" s="19"/>
      <c r="D22" s="19"/>
      <c r="E22" s="19"/>
      <c r="F22" s="19"/>
      <c r="G22" s="19"/>
      <c r="H22" s="19"/>
      <c r="I22" s="10"/>
    </row>
    <row r="23" spans="1:9" x14ac:dyDescent="0.3">
      <c r="A23" s="1">
        <v>0</v>
      </c>
      <c r="B23" s="2">
        <v>-100000</v>
      </c>
      <c r="C23" s="2">
        <v>0</v>
      </c>
      <c r="D23" s="2">
        <v>0</v>
      </c>
      <c r="E23" s="2">
        <f>B23</f>
        <v>-100000</v>
      </c>
      <c r="F23" s="2">
        <v>-100000</v>
      </c>
      <c r="G23" s="2">
        <v>0</v>
      </c>
      <c r="H23" s="2">
        <v>0</v>
      </c>
      <c r="I23" s="3">
        <f>F23</f>
        <v>-100000</v>
      </c>
    </row>
    <row r="24" spans="1:9" x14ac:dyDescent="0.3">
      <c r="A24" s="1">
        <v>1</v>
      </c>
      <c r="B24" s="2"/>
      <c r="C24" s="2">
        <v>60000</v>
      </c>
      <c r="D24" s="2">
        <f>ROUND(C24/POWER((1+7/100),A24),0)</f>
        <v>56075</v>
      </c>
      <c r="E24" s="2">
        <f>E23+D24</f>
        <v>-43925</v>
      </c>
      <c r="F24" s="2"/>
      <c r="G24" s="2">
        <v>30000</v>
      </c>
      <c r="H24" s="2">
        <f>ROUND(G24/POWER((1+7/100),A24),0)</f>
        <v>28037</v>
      </c>
      <c r="I24" s="3">
        <f>I23+H24</f>
        <v>-71963</v>
      </c>
    </row>
    <row r="25" spans="1:9" x14ac:dyDescent="0.3">
      <c r="A25" s="1">
        <v>2</v>
      </c>
      <c r="B25" s="2"/>
      <c r="C25" s="2">
        <v>50000</v>
      </c>
      <c r="D25" s="2">
        <f t="shared" ref="D25:D33" si="2">ROUND(C25/POWER((1+7/100),A25),0)</f>
        <v>43672</v>
      </c>
      <c r="E25" s="2">
        <f t="shared" ref="E25:E33" si="3">E24+D25</f>
        <v>-253</v>
      </c>
      <c r="F25" s="2"/>
      <c r="G25" s="2">
        <v>30000</v>
      </c>
      <c r="H25" s="2">
        <f t="shared" ref="H25:H33" si="4">ROUND(G25/POWER((1+7/100),A25),0)</f>
        <v>26203</v>
      </c>
      <c r="I25" s="3">
        <f t="shared" ref="I25:I33" si="5">I24+H25</f>
        <v>-45760</v>
      </c>
    </row>
    <row r="26" spans="1:9" x14ac:dyDescent="0.3">
      <c r="A26" s="1">
        <v>3</v>
      </c>
      <c r="B26" s="2"/>
      <c r="C26" s="2">
        <v>40000</v>
      </c>
      <c r="D26" s="2">
        <f t="shared" si="2"/>
        <v>32652</v>
      </c>
      <c r="E26" s="2">
        <f t="shared" si="3"/>
        <v>32399</v>
      </c>
      <c r="F26" s="2"/>
      <c r="G26" s="2">
        <v>30000</v>
      </c>
      <c r="H26" s="2">
        <f t="shared" si="4"/>
        <v>24489</v>
      </c>
      <c r="I26" s="3">
        <f t="shared" si="5"/>
        <v>-21271</v>
      </c>
    </row>
    <row r="27" spans="1:9" x14ac:dyDescent="0.3">
      <c r="A27" s="1">
        <v>4</v>
      </c>
      <c r="B27" s="2"/>
      <c r="C27" s="2">
        <v>30000</v>
      </c>
      <c r="D27" s="2">
        <f t="shared" si="2"/>
        <v>22887</v>
      </c>
      <c r="E27" s="2">
        <f t="shared" si="3"/>
        <v>55286</v>
      </c>
      <c r="F27" s="2"/>
      <c r="G27" s="2">
        <v>30000</v>
      </c>
      <c r="H27" s="2">
        <f t="shared" si="4"/>
        <v>22887</v>
      </c>
      <c r="I27" s="3">
        <f t="shared" si="5"/>
        <v>1616</v>
      </c>
    </row>
    <row r="28" spans="1:9" x14ac:dyDescent="0.3">
      <c r="A28" s="1">
        <v>5</v>
      </c>
      <c r="B28" s="2"/>
      <c r="C28" s="2">
        <v>20000</v>
      </c>
      <c r="D28" s="2">
        <f t="shared" si="2"/>
        <v>14260</v>
      </c>
      <c r="E28" s="2">
        <f t="shared" si="3"/>
        <v>69546</v>
      </c>
      <c r="F28" s="2"/>
      <c r="G28" s="2">
        <v>30000</v>
      </c>
      <c r="H28" s="2">
        <f t="shared" si="4"/>
        <v>21390</v>
      </c>
      <c r="I28" s="3">
        <f t="shared" si="5"/>
        <v>23006</v>
      </c>
    </row>
    <row r="29" spans="1:9" x14ac:dyDescent="0.3">
      <c r="A29" s="1">
        <v>6</v>
      </c>
      <c r="B29" s="2"/>
      <c r="C29" s="2">
        <v>20000</v>
      </c>
      <c r="D29" s="2">
        <f t="shared" si="2"/>
        <v>13327</v>
      </c>
      <c r="E29" s="2">
        <f t="shared" si="3"/>
        <v>82873</v>
      </c>
      <c r="F29" s="2"/>
      <c r="G29" s="2">
        <v>30000</v>
      </c>
      <c r="H29" s="2">
        <f t="shared" si="4"/>
        <v>19990</v>
      </c>
      <c r="I29" s="3">
        <f t="shared" si="5"/>
        <v>42996</v>
      </c>
    </row>
    <row r="30" spans="1:9" x14ac:dyDescent="0.3">
      <c r="A30" s="1">
        <v>7</v>
      </c>
      <c r="B30" s="2"/>
      <c r="C30" s="2">
        <v>20000</v>
      </c>
      <c r="D30" s="2">
        <f t="shared" si="2"/>
        <v>12455</v>
      </c>
      <c r="E30" s="2">
        <f t="shared" si="3"/>
        <v>95328</v>
      </c>
      <c r="F30" s="2"/>
      <c r="G30" s="2">
        <v>30000</v>
      </c>
      <c r="H30" s="2">
        <f t="shared" si="4"/>
        <v>18682</v>
      </c>
      <c r="I30" s="3">
        <f t="shared" si="5"/>
        <v>61678</v>
      </c>
    </row>
    <row r="31" spans="1:9" x14ac:dyDescent="0.3">
      <c r="A31" s="1">
        <v>8</v>
      </c>
      <c r="B31" s="2"/>
      <c r="C31" s="2">
        <v>20000</v>
      </c>
      <c r="D31" s="2">
        <f t="shared" si="2"/>
        <v>11640</v>
      </c>
      <c r="E31" s="2">
        <f t="shared" si="3"/>
        <v>106968</v>
      </c>
      <c r="F31" s="2"/>
      <c r="G31" s="2">
        <v>30000</v>
      </c>
      <c r="H31" s="2">
        <f t="shared" si="4"/>
        <v>17460</v>
      </c>
      <c r="I31" s="3">
        <f t="shared" si="5"/>
        <v>79138</v>
      </c>
    </row>
    <row r="32" spans="1:9" x14ac:dyDescent="0.3">
      <c r="A32" s="1">
        <v>9</v>
      </c>
      <c r="B32" s="2"/>
      <c r="C32" s="2">
        <v>20000</v>
      </c>
      <c r="D32" s="2">
        <f t="shared" si="2"/>
        <v>10879</v>
      </c>
      <c r="E32" s="2">
        <f t="shared" si="3"/>
        <v>117847</v>
      </c>
      <c r="F32" s="2"/>
      <c r="G32" s="2">
        <v>30000</v>
      </c>
      <c r="H32" s="2">
        <f t="shared" si="4"/>
        <v>16318</v>
      </c>
      <c r="I32" s="3">
        <f t="shared" si="5"/>
        <v>95456</v>
      </c>
    </row>
    <row r="33" spans="1:9" x14ac:dyDescent="0.3">
      <c r="A33" s="1">
        <v>10</v>
      </c>
      <c r="B33" s="2"/>
      <c r="C33" s="2">
        <v>20000</v>
      </c>
      <c r="D33" s="2">
        <f t="shared" si="2"/>
        <v>10167</v>
      </c>
      <c r="E33" s="2">
        <f t="shared" si="3"/>
        <v>128014</v>
      </c>
      <c r="F33" s="2"/>
      <c r="G33" s="2">
        <v>30000</v>
      </c>
      <c r="H33" s="2">
        <f t="shared" si="4"/>
        <v>15250</v>
      </c>
      <c r="I33" s="3">
        <f t="shared" si="5"/>
        <v>110706</v>
      </c>
    </row>
    <row r="34" spans="1:9" ht="15" thickBot="1" x14ac:dyDescent="0.35">
      <c r="A34" s="4" t="s">
        <v>13</v>
      </c>
      <c r="B34" s="5"/>
      <c r="C34" s="5">
        <f>SUM(C23:C33)</f>
        <v>300000</v>
      </c>
      <c r="D34" s="5">
        <f>SUM(D23:D33)</f>
        <v>228014</v>
      </c>
      <c r="E34" s="5"/>
      <c r="F34" s="5"/>
      <c r="G34" s="5">
        <f>SUM(G23:G33)</f>
        <v>300000</v>
      </c>
      <c r="H34" s="5">
        <f>SUM(H23:H33)</f>
        <v>210706</v>
      </c>
      <c r="I34" s="6"/>
    </row>
    <row r="39" spans="1:9" ht="15" thickBot="1" x14ac:dyDescent="0.35">
      <c r="A39" s="34" t="s">
        <v>22</v>
      </c>
      <c r="B39" s="34"/>
      <c r="C39" s="34"/>
      <c r="D39" s="34"/>
      <c r="E39" s="34"/>
      <c r="F39" s="34"/>
      <c r="G39" s="34"/>
      <c r="H39" s="34"/>
    </row>
    <row r="40" spans="1:9" x14ac:dyDescent="0.3">
      <c r="A40" s="17" t="s">
        <v>0</v>
      </c>
      <c r="B40" s="21" t="s">
        <v>14</v>
      </c>
      <c r="C40" s="21"/>
      <c r="D40" s="20" t="s">
        <v>15</v>
      </c>
      <c r="E40" s="20" t="s">
        <v>16</v>
      </c>
      <c r="F40" s="20" t="s">
        <v>17</v>
      </c>
      <c r="G40" s="20" t="s">
        <v>18</v>
      </c>
      <c r="H40" s="9" t="s">
        <v>19</v>
      </c>
    </row>
    <row r="41" spans="1:9" x14ac:dyDescent="0.3">
      <c r="A41" s="18"/>
      <c r="B41" s="19" t="s">
        <v>7</v>
      </c>
      <c r="C41" s="19" t="s">
        <v>8</v>
      </c>
      <c r="D41" s="19"/>
      <c r="E41" s="19"/>
      <c r="F41" s="19"/>
      <c r="G41" s="19"/>
      <c r="H41" s="10"/>
    </row>
    <row r="42" spans="1:9" x14ac:dyDescent="0.3">
      <c r="A42" s="18"/>
      <c r="B42" s="19"/>
      <c r="C42" s="19"/>
      <c r="D42" s="19"/>
      <c r="E42" s="19"/>
      <c r="F42" s="19"/>
      <c r="G42" s="19"/>
      <c r="H42" s="10"/>
    </row>
    <row r="43" spans="1:9" x14ac:dyDescent="0.3">
      <c r="A43" s="1">
        <v>0</v>
      </c>
      <c r="B43" s="2">
        <v>100000</v>
      </c>
      <c r="C43" s="2">
        <v>0</v>
      </c>
      <c r="D43" s="7">
        <f>B43*(-1)</f>
        <v>-100000</v>
      </c>
      <c r="E43" s="7">
        <v>-100000</v>
      </c>
      <c r="F43" s="7">
        <f>B43*(-1)</f>
        <v>-100000</v>
      </c>
      <c r="G43" s="7">
        <f>B43*(-1)</f>
        <v>-100000</v>
      </c>
      <c r="H43" s="8">
        <f>B43*(-1)</f>
        <v>-100000</v>
      </c>
    </row>
    <row r="44" spans="1:9" x14ac:dyDescent="0.3">
      <c r="A44" s="1">
        <v>1</v>
      </c>
      <c r="B44" s="2"/>
      <c r="C44" s="2">
        <v>60000</v>
      </c>
      <c r="D44" s="2">
        <f>ROUND(C44/POWER((1+7/100),A44),2)</f>
        <v>56074.77</v>
      </c>
      <c r="E44" s="2">
        <f>ROUND(C44/POWER((1+60/100),A44),2)</f>
        <v>37500</v>
      </c>
      <c r="F44" s="2">
        <f>ROUND(C44/POWER((1+40/100),A44),2)</f>
        <v>42857.14</v>
      </c>
      <c r="G44" s="2">
        <f>ROUND(C44/POWER((1+50/100),A44),2)</f>
        <v>40000</v>
      </c>
      <c r="H44" s="3">
        <f>ROUND(C44/POWER((1+45/100),A44),2)</f>
        <v>41379.31</v>
      </c>
    </row>
    <row r="45" spans="1:9" x14ac:dyDescent="0.3">
      <c r="A45" s="1">
        <v>2</v>
      </c>
      <c r="B45" s="2"/>
      <c r="C45" s="2">
        <v>50000</v>
      </c>
      <c r="D45" s="2">
        <f t="shared" ref="D45:D53" si="6">ROUND(C45/POWER((1+7/100),A45),2)</f>
        <v>43671.94</v>
      </c>
      <c r="E45" s="2">
        <f t="shared" ref="E45:E53" si="7">ROUND(C45/POWER((1+60/100),A45),2)</f>
        <v>19531.25</v>
      </c>
      <c r="F45" s="2">
        <f t="shared" ref="F45:F53" si="8">ROUND(C45/POWER((1+40/100),A45),2)</f>
        <v>25510.2</v>
      </c>
      <c r="G45" s="2">
        <f t="shared" ref="G45:G53" si="9">ROUND(C45/POWER((1+50/100),A45),2)</f>
        <v>22222.22</v>
      </c>
      <c r="H45" s="3">
        <f t="shared" ref="H45:H53" si="10">ROUND(C45/POWER((1+45/100),A45),2)</f>
        <v>23781.21</v>
      </c>
    </row>
    <row r="46" spans="1:9" x14ac:dyDescent="0.3">
      <c r="A46" s="1">
        <v>3</v>
      </c>
      <c r="B46" s="2"/>
      <c r="C46" s="2">
        <v>40000</v>
      </c>
      <c r="D46" s="2">
        <f t="shared" si="6"/>
        <v>32651.919999999998</v>
      </c>
      <c r="E46" s="2">
        <f t="shared" si="7"/>
        <v>9765.6299999999992</v>
      </c>
      <c r="F46" s="2">
        <f t="shared" si="8"/>
        <v>14577.26</v>
      </c>
      <c r="G46" s="2">
        <f t="shared" si="9"/>
        <v>11851.85</v>
      </c>
      <c r="H46" s="3">
        <f t="shared" si="10"/>
        <v>13120.67</v>
      </c>
    </row>
    <row r="47" spans="1:9" x14ac:dyDescent="0.3">
      <c r="A47" s="1">
        <v>4</v>
      </c>
      <c r="B47" s="2"/>
      <c r="C47" s="2">
        <v>30000</v>
      </c>
      <c r="D47" s="2">
        <f t="shared" si="6"/>
        <v>22886.86</v>
      </c>
      <c r="E47" s="2">
        <f t="shared" si="7"/>
        <v>4577.6400000000003</v>
      </c>
      <c r="F47" s="2">
        <f t="shared" si="8"/>
        <v>7809.25</v>
      </c>
      <c r="G47" s="2">
        <f t="shared" si="9"/>
        <v>5925.93</v>
      </c>
      <c r="H47" s="3">
        <f t="shared" si="10"/>
        <v>6786.55</v>
      </c>
    </row>
    <row r="48" spans="1:9" x14ac:dyDescent="0.3">
      <c r="A48" s="1">
        <v>5</v>
      </c>
      <c r="B48" s="2"/>
      <c r="C48" s="2">
        <v>20000</v>
      </c>
      <c r="D48" s="2">
        <f t="shared" si="6"/>
        <v>14259.72</v>
      </c>
      <c r="E48" s="2">
        <f t="shared" si="7"/>
        <v>1907.35</v>
      </c>
      <c r="F48" s="2">
        <f t="shared" si="8"/>
        <v>3718.69</v>
      </c>
      <c r="G48" s="2">
        <f t="shared" si="9"/>
        <v>2633.74</v>
      </c>
      <c r="H48" s="3">
        <f t="shared" si="10"/>
        <v>3120.25</v>
      </c>
    </row>
    <row r="49" spans="1:8" x14ac:dyDescent="0.3">
      <c r="A49" s="1">
        <v>6</v>
      </c>
      <c r="B49" s="2"/>
      <c r="C49" s="2">
        <v>20000</v>
      </c>
      <c r="D49" s="2">
        <f t="shared" si="6"/>
        <v>13326.84</v>
      </c>
      <c r="E49" s="2">
        <f t="shared" si="7"/>
        <v>1192.0899999999999</v>
      </c>
      <c r="F49" s="2">
        <f t="shared" si="8"/>
        <v>2656.21</v>
      </c>
      <c r="G49" s="2">
        <f t="shared" si="9"/>
        <v>1755.83</v>
      </c>
      <c r="H49" s="3">
        <f t="shared" si="10"/>
        <v>2151.9</v>
      </c>
    </row>
    <row r="50" spans="1:8" x14ac:dyDescent="0.3">
      <c r="A50" s="1">
        <v>7</v>
      </c>
      <c r="B50" s="2"/>
      <c r="C50" s="2">
        <v>20000</v>
      </c>
      <c r="D50" s="2">
        <f t="shared" si="6"/>
        <v>12454.99</v>
      </c>
      <c r="E50" s="2">
        <f t="shared" si="7"/>
        <v>745.06</v>
      </c>
      <c r="F50" s="2">
        <f t="shared" si="8"/>
        <v>1897.29</v>
      </c>
      <c r="G50" s="2">
        <f t="shared" si="9"/>
        <v>1170.55</v>
      </c>
      <c r="H50" s="3">
        <f t="shared" si="10"/>
        <v>1484.07</v>
      </c>
    </row>
    <row r="51" spans="1:8" x14ac:dyDescent="0.3">
      <c r="A51" s="1">
        <v>8</v>
      </c>
      <c r="B51" s="2"/>
      <c r="C51" s="2">
        <v>20000</v>
      </c>
      <c r="D51" s="2">
        <f t="shared" si="6"/>
        <v>11640.18</v>
      </c>
      <c r="E51" s="2">
        <f t="shared" si="7"/>
        <v>465.66</v>
      </c>
      <c r="F51" s="2">
        <f t="shared" si="8"/>
        <v>1355.21</v>
      </c>
      <c r="G51" s="2">
        <f t="shared" si="9"/>
        <v>780.37</v>
      </c>
      <c r="H51" s="3">
        <f t="shared" si="10"/>
        <v>1023.5</v>
      </c>
    </row>
    <row r="52" spans="1:8" x14ac:dyDescent="0.3">
      <c r="A52" s="1">
        <v>9</v>
      </c>
      <c r="B52" s="2"/>
      <c r="C52" s="2">
        <v>20000</v>
      </c>
      <c r="D52" s="2">
        <f t="shared" si="6"/>
        <v>10878.67</v>
      </c>
      <c r="E52" s="2">
        <f t="shared" si="7"/>
        <v>291.04000000000002</v>
      </c>
      <c r="F52" s="2">
        <f t="shared" si="8"/>
        <v>968.01</v>
      </c>
      <c r="G52" s="2">
        <f t="shared" si="9"/>
        <v>520.25</v>
      </c>
      <c r="H52" s="3">
        <f t="shared" si="10"/>
        <v>705.86</v>
      </c>
    </row>
    <row r="53" spans="1:8" x14ac:dyDescent="0.3">
      <c r="A53" s="1">
        <v>10</v>
      </c>
      <c r="B53" s="2"/>
      <c r="C53" s="2">
        <v>20000</v>
      </c>
      <c r="D53" s="2">
        <f t="shared" si="6"/>
        <v>10166.99</v>
      </c>
      <c r="E53" s="2">
        <f t="shared" si="7"/>
        <v>181.9</v>
      </c>
      <c r="F53" s="2">
        <f t="shared" si="8"/>
        <v>691.43</v>
      </c>
      <c r="G53" s="2">
        <f t="shared" si="9"/>
        <v>346.83</v>
      </c>
      <c r="H53" s="3">
        <f t="shared" si="10"/>
        <v>486.8</v>
      </c>
    </row>
    <row r="54" spans="1:8" ht="15" thickBot="1" x14ac:dyDescent="0.35">
      <c r="A54" s="4" t="s">
        <v>13</v>
      </c>
      <c r="B54" s="5"/>
      <c r="C54" s="5">
        <f>SUM(C43:C53)</f>
        <v>300000</v>
      </c>
      <c r="D54" s="5">
        <f>SUM(D43:D53)</f>
        <v>128012.88</v>
      </c>
      <c r="E54" s="5">
        <f>SUM(E43:E53)</f>
        <v>-23842.38</v>
      </c>
      <c r="F54" s="35">
        <f t="shared" ref="F54:H54" si="11">SUM(F43:F53)</f>
        <v>2040.6899999999991</v>
      </c>
      <c r="G54" s="5">
        <f t="shared" si="11"/>
        <v>-12792.430000000002</v>
      </c>
      <c r="H54" s="36">
        <f t="shared" si="11"/>
        <v>-5959.8800000000065</v>
      </c>
    </row>
    <row r="55" spans="1:8" x14ac:dyDescent="0.3">
      <c r="F55" s="37" t="s">
        <v>23</v>
      </c>
      <c r="G55" s="37"/>
      <c r="H55" s="37"/>
    </row>
  </sheetData>
  <mergeCells count="31">
    <mergeCell ref="C41:C42"/>
    <mergeCell ref="A39:H39"/>
    <mergeCell ref="F55:H55"/>
    <mergeCell ref="A19:I19"/>
    <mergeCell ref="A1:G1"/>
    <mergeCell ref="H21:H22"/>
    <mergeCell ref="I21:I22"/>
    <mergeCell ref="A40:A42"/>
    <mergeCell ref="B40:C40"/>
    <mergeCell ref="D40:D42"/>
    <mergeCell ref="E40:E42"/>
    <mergeCell ref="F40:F42"/>
    <mergeCell ref="G40:G42"/>
    <mergeCell ref="H40:H42"/>
    <mergeCell ref="B41:B42"/>
    <mergeCell ref="G2:G4"/>
    <mergeCell ref="A20:A22"/>
    <mergeCell ref="B20:E20"/>
    <mergeCell ref="F20:I20"/>
    <mergeCell ref="B21:B22"/>
    <mergeCell ref="C21:C22"/>
    <mergeCell ref="D21:D22"/>
    <mergeCell ref="E21:E22"/>
    <mergeCell ref="F21:F22"/>
    <mergeCell ref="G21:G22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 avgROI si NPV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 Agrigoroaie</dc:creator>
  <cp:lastModifiedBy>Corina Agrigoroaie</cp:lastModifiedBy>
  <dcterms:created xsi:type="dcterms:W3CDTF">2016-10-13T03:15:27Z</dcterms:created>
  <dcterms:modified xsi:type="dcterms:W3CDTF">2016-10-13T10:02:22Z</dcterms:modified>
</cp:coreProperties>
</file>